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daa56484c035b7e/Documents/Volume and Mix Analysis/Desktop Shortcuts/"/>
    </mc:Choice>
  </mc:AlternateContent>
  <xr:revisionPtr revIDLastSave="10" documentId="11_CCBCD94EF68055945C585B41599222355595B7A7" xr6:coauthVersionLast="45" xr6:coauthVersionMax="45" xr10:uidLastSave="{2D8A6634-9C54-428B-A95C-DD96EF028085}"/>
  <bookViews>
    <workbookView xWindow="-120" yWindow="-120" windowWidth="29040" windowHeight="15990" xr2:uid="{00000000-000D-0000-FFFF-FFFF00000000}"/>
  </bookViews>
  <sheets>
    <sheet name="Simple Examp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O5" i="1"/>
  <c r="O3" i="1"/>
  <c r="N4" i="1"/>
  <c r="N5" i="1"/>
  <c r="N3" i="1"/>
  <c r="S5" i="1" l="1"/>
  <c r="S4" i="1"/>
  <c r="S3" i="1"/>
  <c r="I5" i="1"/>
  <c r="D4" i="1"/>
  <c r="D5" i="1"/>
  <c r="D3" i="1"/>
  <c r="C4" i="1"/>
  <c r="C5" i="1"/>
  <c r="C3" i="1"/>
  <c r="I4" i="1" l="1"/>
  <c r="Q4" i="1" s="1"/>
  <c r="I3" i="1"/>
  <c r="E3" i="1"/>
  <c r="E5" i="1"/>
  <c r="E4" i="1"/>
  <c r="D6" i="1"/>
  <c r="C6" i="1"/>
  <c r="Q3" i="1" l="1"/>
  <c r="Q5" i="1"/>
  <c r="E6" i="1"/>
  <c r="K6" i="1"/>
  <c r="L6" i="1"/>
  <c r="H6" i="1" s="1"/>
  <c r="G6" i="1" l="1"/>
  <c r="R9" i="1"/>
  <c r="I6" i="1"/>
  <c r="Q6" i="1"/>
  <c r="Q8" i="1" s="1"/>
  <c r="S10" i="1" l="1"/>
  <c r="T11" i="1" s="1"/>
  <c r="R3" i="1"/>
  <c r="R5" i="1"/>
  <c r="T5" i="1" s="1"/>
  <c r="R4" i="1"/>
  <c r="T4" i="1" s="1"/>
  <c r="O6" i="1"/>
  <c r="N6" i="1"/>
  <c r="R6" i="1" l="1"/>
  <c r="T3" i="1"/>
  <c r="T6" i="1" s="1"/>
  <c r="S6" i="1"/>
</calcChain>
</file>

<file path=xl/sharedStrings.xml><?xml version="1.0" encoding="utf-8"?>
<sst xmlns="http://schemas.openxmlformats.org/spreadsheetml/2006/main" count="30" uniqueCount="19">
  <si>
    <t>Total</t>
  </si>
  <si>
    <t>Variance</t>
  </si>
  <si>
    <t>Volume</t>
  </si>
  <si>
    <t>Mix</t>
  </si>
  <si>
    <t>Units</t>
  </si>
  <si>
    <t>Product</t>
  </si>
  <si>
    <t>Actual</t>
  </si>
  <si>
    <t>Budget</t>
  </si>
  <si>
    <t>Volume Proof Calculation:</t>
  </si>
  <si>
    <t>Mix Proof Calculation:</t>
  </si>
  <si>
    <t>Total Proof Calculation:</t>
  </si>
  <si>
    <t>A</t>
  </si>
  <si>
    <t>B</t>
  </si>
  <si>
    <t>C</t>
  </si>
  <si>
    <t>Profit Rate</t>
  </si>
  <si>
    <t>Gross Profit</t>
  </si>
  <si>
    <t>Rate</t>
  </si>
  <si>
    <t>Rate Variance: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</si>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</sst>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0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43" fontId="0" fillId="0" borderId="0" xfId="0" applyNumberFormat="1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" fontId="0" fillId="2" borderId="0" xfId="0" applyNumberFormat="1" applyFill="1"/>
    <xf numFmtId="0" fontId="0" fillId="2" borderId="0" xfId="0" applyFill="1"/>
    <xf numFmtId="0" fontId="1" fillId="0" borderId="0" xfId="0" applyFont="1" applyAlignment="1">
      <alignment horizontal="left"/>
    </xf>
    <xf numFmtId="164" fontId="0" fillId="0" borderId="0" xfId="0" applyNumberFormat="1"/>
    <xf numFmtId="0" fontId="0" fillId="3" borderId="0" xfId="0" applyFill="1"/>
    <xf numFmtId="0" fontId="0" fillId="3" borderId="0" xfId="0" applyFont="1" applyFill="1"/>
    <xf numFmtId="0" fontId="0" fillId="4" borderId="0" xfId="0" applyFont="1" applyFill="1"/>
    <xf numFmtId="1" fontId="0" fillId="4" borderId="0" xfId="0" applyNumberFormat="1" applyFill="1"/>
    <xf numFmtId="0" fontId="0" fillId="2" borderId="0" xfId="0" applyFont="1" applyFill="1"/>
    <xf numFmtId="0" fontId="0" fillId="5" borderId="0" xfId="0" applyFont="1" applyFill="1"/>
    <xf numFmtId="1" fontId="0" fillId="5" borderId="0" xfId="0" applyNumberFormat="1" applyFill="1"/>
    <xf numFmtId="1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4"/>
  <sheetViews>
    <sheetView tabSelected="1" workbookViewId="0">
      <selection activeCell="R3" sqref="R3"/>
    </sheetView>
  </sheetViews>
  <sheetFormatPr defaultRowHeight="15" x14ac:dyDescent="0.25"/>
  <cols>
    <col min="1" max="1" width="24.5703125" style="8" bestFit="1" customWidth="1"/>
    <col min="2" max="2" width="10.5703125" bestFit="1" customWidth="1"/>
    <col min="3" max="4" width="11.140625" bestFit="1" customWidth="1"/>
    <col min="5" max="5" width="10.140625" bestFit="1" customWidth="1"/>
  </cols>
  <sheetData>
    <row r="1" spans="1:23" x14ac:dyDescent="0.3">
      <c r="B1" s="7"/>
      <c r="C1" s="5" t="s">
        <v>15</v>
      </c>
      <c r="D1" s="6"/>
      <c r="E1" s="5"/>
      <c r="G1" s="5" t="s">
        <v>14</v>
      </c>
      <c r="H1" s="4"/>
      <c r="I1" s="4"/>
      <c r="K1" s="5" t="s">
        <v>4</v>
      </c>
      <c r="L1" s="5"/>
      <c r="N1" s="5" t="s">
        <v>3</v>
      </c>
      <c r="O1" s="4"/>
      <c r="Q1" s="5" t="s">
        <v>1</v>
      </c>
      <c r="R1" s="4"/>
      <c r="S1" s="4"/>
      <c r="T1" s="4"/>
    </row>
    <row r="2" spans="1:23" s="11" customFormat="1" x14ac:dyDescent="0.3">
      <c r="A2" s="15" t="s">
        <v>5</v>
      </c>
      <c r="C2" s="12" t="s">
        <v>6</v>
      </c>
      <c r="D2" s="12" t="s">
        <v>7</v>
      </c>
      <c r="E2" s="12" t="s">
        <v>1</v>
      </c>
      <c r="G2" s="12" t="s">
        <v>6</v>
      </c>
      <c r="H2" s="12" t="s">
        <v>7</v>
      </c>
      <c r="I2" s="12" t="s">
        <v>1</v>
      </c>
      <c r="K2" s="12" t="s">
        <v>6</v>
      </c>
      <c r="L2" s="12" t="s">
        <v>7</v>
      </c>
      <c r="N2" s="12" t="s">
        <v>6</v>
      </c>
      <c r="O2" s="12" t="s">
        <v>7</v>
      </c>
      <c r="Q2" s="12" t="s">
        <v>16</v>
      </c>
      <c r="R2" s="12" t="s">
        <v>2</v>
      </c>
      <c r="S2" s="12" t="s">
        <v>3</v>
      </c>
      <c r="T2" s="12" t="s">
        <v>0</v>
      </c>
    </row>
    <row r="3" spans="1:23" x14ac:dyDescent="0.3">
      <c r="A3" s="8" t="s">
        <v>11</v>
      </c>
      <c r="B3" s="1"/>
      <c r="C3" s="2">
        <f>G3*K3</f>
        <v>2100</v>
      </c>
      <c r="D3" s="2">
        <f>H3*L3</f>
        <v>1600</v>
      </c>
      <c r="E3" s="13">
        <f>C3-D3</f>
        <v>500</v>
      </c>
      <c r="G3" s="3">
        <v>3</v>
      </c>
      <c r="H3" s="3">
        <v>4</v>
      </c>
      <c r="I3" s="3">
        <f>G3-H3</f>
        <v>-1</v>
      </c>
      <c r="K3" s="2">
        <v>700</v>
      </c>
      <c r="L3" s="2">
        <v>400</v>
      </c>
      <c r="N3" s="16">
        <f>K3/$K$6</f>
        <v>0.63636363636363635</v>
      </c>
      <c r="O3" s="16">
        <f>L3/$L$6</f>
        <v>0.4</v>
      </c>
      <c r="Q3" s="2">
        <f>K3*I3</f>
        <v>-700</v>
      </c>
      <c r="R3" s="2">
        <f>H3*(K3-L3)-S3</f>
        <v>810</v>
      </c>
      <c r="S3" s="2">
        <f>$K$6*(H3-$H$6)*(N3-O3)</f>
        <v>389.99999999999994</v>
      </c>
      <c r="T3" s="14">
        <f>SUM(Q3:S3)</f>
        <v>499.99999999999994</v>
      </c>
    </row>
    <row r="4" spans="1:23" x14ac:dyDescent="0.3">
      <c r="A4" s="9" t="s">
        <v>12</v>
      </c>
      <c r="B4" s="1"/>
      <c r="C4" s="2">
        <f t="shared" ref="C4:C5" si="0">G4*K4</f>
        <v>200</v>
      </c>
      <c r="D4" s="2">
        <f t="shared" ref="D4:D5" si="1">H4*L4</f>
        <v>300</v>
      </c>
      <c r="E4" s="13">
        <f>C4-D4</f>
        <v>-100</v>
      </c>
      <c r="G4" s="3">
        <v>2</v>
      </c>
      <c r="H4" s="3">
        <v>1</v>
      </c>
      <c r="I4" s="3">
        <f t="shared" ref="I4:I5" si="2">G4-H4</f>
        <v>1</v>
      </c>
      <c r="K4" s="2">
        <v>100</v>
      </c>
      <c r="L4" s="2">
        <v>300</v>
      </c>
      <c r="N4" s="16">
        <f t="shared" ref="N4:N5" si="3">K4/$K$6</f>
        <v>9.0909090909090912E-2</v>
      </c>
      <c r="O4" s="16">
        <f t="shared" ref="O4:O5" si="4">L4/$L$6</f>
        <v>0.3</v>
      </c>
      <c r="Q4" s="2">
        <f>K4*I4</f>
        <v>100</v>
      </c>
      <c r="R4" s="2">
        <f>H4*(K4-L4)-S4</f>
        <v>-545</v>
      </c>
      <c r="S4" s="2">
        <f t="shared" ref="S4:S5" si="5">$K$6*(H4-$H$6)*(N4-O4)</f>
        <v>345</v>
      </c>
      <c r="T4" s="14">
        <f>SUM(Q4:S4)</f>
        <v>-100</v>
      </c>
    </row>
    <row r="5" spans="1:23" x14ac:dyDescent="0.3">
      <c r="A5" s="9" t="s">
        <v>13</v>
      </c>
      <c r="B5" s="1"/>
      <c r="C5" s="2">
        <f t="shared" si="0"/>
        <v>300</v>
      </c>
      <c r="D5" s="2">
        <f t="shared" si="1"/>
        <v>600</v>
      </c>
      <c r="E5" s="13">
        <f>C5-D5</f>
        <v>-300</v>
      </c>
      <c r="G5" s="3">
        <v>1</v>
      </c>
      <c r="H5" s="3">
        <v>2</v>
      </c>
      <c r="I5" s="3">
        <f t="shared" si="2"/>
        <v>-1</v>
      </c>
      <c r="K5" s="2">
        <v>300</v>
      </c>
      <c r="L5" s="2">
        <v>300</v>
      </c>
      <c r="N5" s="16">
        <f t="shared" si="3"/>
        <v>0.27272727272727271</v>
      </c>
      <c r="O5" s="16">
        <f t="shared" si="4"/>
        <v>0.3</v>
      </c>
      <c r="Q5" s="2">
        <f>K5*I5</f>
        <v>-300</v>
      </c>
      <c r="R5" s="2">
        <f>H5*(K5-L5)-S5</f>
        <v>-15.000000000000005</v>
      </c>
      <c r="S5" s="2">
        <f t="shared" si="5"/>
        <v>15.000000000000005</v>
      </c>
      <c r="T5" s="14">
        <f>SUM(Q5:S5)</f>
        <v>-300</v>
      </c>
    </row>
    <row r="6" spans="1:23" x14ac:dyDescent="0.3">
      <c r="A6" s="10" t="s">
        <v>0</v>
      </c>
      <c r="C6" s="2">
        <f>SUM(C3:C5)</f>
        <v>2600</v>
      </c>
      <c r="D6" s="2">
        <f>SUM(D3:D5)</f>
        <v>2500</v>
      </c>
      <c r="E6" s="13">
        <f>SUM(E3:E5)</f>
        <v>100</v>
      </c>
      <c r="G6" s="3">
        <f>C6/K6</f>
        <v>2.3636363636363638</v>
      </c>
      <c r="H6" s="3">
        <f>D6/L6</f>
        <v>2.5</v>
      </c>
      <c r="I6" s="3">
        <f>G6-H6</f>
        <v>-0.13636363636363624</v>
      </c>
      <c r="K6" s="2">
        <f>SUM(K3:K5)</f>
        <v>1100</v>
      </c>
      <c r="L6" s="2">
        <f>SUM(L3:L5)</f>
        <v>1000</v>
      </c>
      <c r="N6" s="16">
        <f>SUM(N3:N5)</f>
        <v>1</v>
      </c>
      <c r="O6" s="16">
        <f>SUM(O3:O5)</f>
        <v>1</v>
      </c>
      <c r="Q6" s="23">
        <f>SUM(Q3:Q5)</f>
        <v>-900</v>
      </c>
      <c r="R6" s="24">
        <f>SUM(R3:R5)</f>
        <v>250</v>
      </c>
      <c r="S6" s="20">
        <f>SUM(S3:S5)</f>
        <v>750</v>
      </c>
      <c r="T6" s="14">
        <f>SUM(T3:T5)</f>
        <v>99.999999999999943</v>
      </c>
    </row>
    <row r="7" spans="1:23" x14ac:dyDescent="0.3">
      <c r="A7"/>
      <c r="W7" t="s">
        <v>18</v>
      </c>
    </row>
    <row r="8" spans="1:23" x14ac:dyDescent="0.3">
      <c r="A8" s="22" t="s">
        <v>17</v>
      </c>
      <c r="Q8" s="23">
        <f>Q6</f>
        <v>-900</v>
      </c>
    </row>
    <row r="9" spans="1:23" x14ac:dyDescent="0.3">
      <c r="A9" s="18" t="s">
        <v>8</v>
      </c>
      <c r="F9" s="2"/>
      <c r="R9" s="17">
        <f>H6*(K6-L6)</f>
        <v>250</v>
      </c>
    </row>
    <row r="10" spans="1:23" x14ac:dyDescent="0.3">
      <c r="A10" s="19" t="s">
        <v>9</v>
      </c>
      <c r="O10" t="s">
        <v>18</v>
      </c>
      <c r="S10" s="20">
        <f>(I6*K6)-Q6</f>
        <v>750.00000000000011</v>
      </c>
    </row>
    <row r="11" spans="1:23" x14ac:dyDescent="0.3">
      <c r="A11" s="21" t="s">
        <v>10</v>
      </c>
      <c r="T11" s="13">
        <f>Q8+R9+S10</f>
        <v>100.00000000000011</v>
      </c>
    </row>
    <row r="12" spans="1:23" x14ac:dyDescent="0.3">
      <c r="A12" s="10"/>
    </row>
    <row r="13" spans="1:23" x14ac:dyDescent="0.3">
      <c r="A13" s="9"/>
    </row>
    <row r="14" spans="1:23" x14ac:dyDescent="0.3">
      <c r="A14" s="10"/>
    </row>
  </sheetData>
  <pageMargins left="0.7" right="0.7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Example</vt:lpstr>
    </vt:vector>
  </TitlesOfParts>
  <Company>First American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FRANK WARTHEN</cp:lastModifiedBy>
  <cp:lastPrinted>2014-08-28T19:28:33Z</cp:lastPrinted>
  <dcterms:created xsi:type="dcterms:W3CDTF">2014-04-07T18:26:24Z</dcterms:created>
  <dcterms:modified xsi:type="dcterms:W3CDTF">2020-11-30T19:29:07Z</dcterms:modified>
</cp:coreProperties>
</file>